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laf513\Desktop\"/>
    </mc:Choice>
  </mc:AlternateContent>
  <bookViews>
    <workbookView xWindow="0" yWindow="0" windowWidth="28800" windowHeight="12435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I3" i="1"/>
  <c r="I4" i="1"/>
  <c r="I5" i="1"/>
  <c r="I6" i="1"/>
  <c r="I7" i="1"/>
  <c r="I8" i="1"/>
  <c r="I9" i="1"/>
  <c r="K9" i="1" s="1"/>
  <c r="L9" i="1" s="1"/>
  <c r="I10" i="1"/>
  <c r="J2" i="1"/>
  <c r="I2" i="1"/>
  <c r="K3" i="1"/>
  <c r="L3" i="1" s="1"/>
  <c r="K4" i="1"/>
  <c r="L4" i="1" s="1"/>
  <c r="K6" i="1"/>
  <c r="L6" i="1" s="1"/>
  <c r="K7" i="1"/>
  <c r="L7" i="1" s="1"/>
  <c r="K8" i="1"/>
  <c r="L8" i="1" s="1"/>
  <c r="K10" i="1"/>
  <c r="L10" i="1" s="1"/>
  <c r="H3" i="1"/>
  <c r="H4" i="1"/>
  <c r="H5" i="1"/>
  <c r="H6" i="1"/>
  <c r="H7" i="1"/>
  <c r="H8" i="1"/>
  <c r="H9" i="1"/>
  <c r="H10" i="1"/>
  <c r="H2" i="1"/>
  <c r="G3" i="1"/>
  <c r="G4" i="1"/>
  <c r="G5" i="1"/>
  <c r="G6" i="1"/>
  <c r="G7" i="1"/>
  <c r="G8" i="1"/>
  <c r="G9" i="1"/>
  <c r="G10" i="1"/>
  <c r="G2" i="1"/>
  <c r="F3" i="1"/>
  <c r="F4" i="1"/>
  <c r="F5" i="1"/>
  <c r="F6" i="1"/>
  <c r="F7" i="1"/>
  <c r="F8" i="1"/>
  <c r="F9" i="1"/>
  <c r="F10" i="1"/>
  <c r="F2" i="1"/>
  <c r="K5" i="1" l="1"/>
  <c r="L5" i="1" s="1"/>
  <c r="K2" i="1"/>
  <c r="L2" i="1" s="1"/>
</calcChain>
</file>

<file path=xl/sharedStrings.xml><?xml version="1.0" encoding="utf-8"?>
<sst xmlns="http://schemas.openxmlformats.org/spreadsheetml/2006/main" count="36" uniqueCount="33">
  <si>
    <t>Doc. Id.</t>
  </si>
  <si>
    <t>Empleado</t>
  </si>
  <si>
    <t>Cargo</t>
  </si>
  <si>
    <t>Básico mes</t>
  </si>
  <si>
    <t>Días laborados</t>
  </si>
  <si>
    <t>Vr. Días Laborados</t>
  </si>
  <si>
    <t>Aux. Transporte</t>
  </si>
  <si>
    <t>Salud</t>
  </si>
  <si>
    <t>Pensión</t>
  </si>
  <si>
    <t>Total deducción</t>
  </si>
  <si>
    <t>Neto a pagar</t>
  </si>
  <si>
    <t>Total Deveugado</t>
  </si>
  <si>
    <t>Pedro Alvares</t>
  </si>
  <si>
    <t>Juan Camilo Giraldo</t>
  </si>
  <si>
    <t xml:space="preserve">Yolanda Valencia </t>
  </si>
  <si>
    <t>David Cañas</t>
  </si>
  <si>
    <t>Camilo Florez Mora</t>
  </si>
  <si>
    <t>Jorge Montes</t>
  </si>
  <si>
    <t>Leidy Arias</t>
  </si>
  <si>
    <t>Astrid Pardo</t>
  </si>
  <si>
    <t>Flor Mesa</t>
  </si>
  <si>
    <t>Aux.Sistemas</t>
  </si>
  <si>
    <t>Gerente</t>
  </si>
  <si>
    <t>Ventas</t>
  </si>
  <si>
    <t>Jefe de Sistemas</t>
  </si>
  <si>
    <t>Aux. Contable</t>
  </si>
  <si>
    <t>Cor. Ventas</t>
  </si>
  <si>
    <t>SMLMV</t>
  </si>
  <si>
    <t>SALUD</t>
  </si>
  <si>
    <t>PENSIÓN</t>
  </si>
  <si>
    <t>AUXILIO TRANSPORTE MENSUAL</t>
  </si>
  <si>
    <t>Se calcula sobre el total de vengado menos el auxilio de transporte</t>
  </si>
  <si>
    <t>se le paga sola mente a quien el basico mes es asta 2 salarios minimos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</si>
</sst>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7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167" fontId="0" fillId="0" borderId="1" xfId="1" applyNumberFormat="1" applyFont="1" applyBorder="1" applyAlignment="1">
      <alignment horizontal="center" vertical="center"/>
    </xf>
    <xf numFmtId="167" fontId="0" fillId="0" borderId="1" xfId="0" applyNumberFormat="1" applyBorder="1" applyAlignment="1">
      <alignment horizontal="center" vertical="center"/>
    </xf>
    <xf numFmtId="43" fontId="0" fillId="0" borderId="1" xfId="0" applyNumberFormat="1" applyBorder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center" wrapText="1"/>
    </xf>
    <xf numFmtId="9" fontId="0" fillId="0" borderId="0" xfId="0" applyNumberFormat="1"/>
    <xf numFmtId="1" fontId="0" fillId="0" borderId="0" xfId="0" applyNumberFormat="1"/>
    <xf numFmtId="43" fontId="0" fillId="0" borderId="0" xfId="1" applyFont="1"/>
    <xf numFmtId="167" fontId="0" fillId="0" borderId="0" xfId="1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7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workbookViewId="0">
      <selection activeCell="L32" sqref="L32"/>
    </sheetView>
  </sheetViews>
  <sheetFormatPr baseColWidth="10" defaultRowHeight="15" x14ac:dyDescent="0.25"/>
  <cols>
    <col min="2" max="2" width="22.5703125" customWidth="1"/>
    <col min="3" max="3" width="16.7109375" customWidth="1"/>
    <col min="5" max="5" width="13.42578125" customWidth="1"/>
    <col min="6" max="6" width="16.5703125" customWidth="1"/>
    <col min="7" max="7" width="15.140625" customWidth="1"/>
    <col min="8" max="8" width="17.28515625" customWidth="1"/>
    <col min="9" max="9" width="13.140625" bestFit="1" customWidth="1"/>
    <col min="11" max="11" width="16.42578125" customWidth="1"/>
  </cols>
  <sheetData>
    <row r="1" spans="1:12" ht="34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12" t="s">
        <v>4</v>
      </c>
      <c r="F1" s="3" t="s">
        <v>5</v>
      </c>
      <c r="G1" s="14" t="s">
        <v>6</v>
      </c>
      <c r="H1" s="2" t="s">
        <v>11</v>
      </c>
      <c r="I1" s="2" t="s">
        <v>7</v>
      </c>
      <c r="J1" s="2" t="s">
        <v>8</v>
      </c>
      <c r="K1" s="2" t="s">
        <v>9</v>
      </c>
      <c r="L1" s="2" t="s">
        <v>10</v>
      </c>
    </row>
    <row r="2" spans="1:12" x14ac:dyDescent="0.25">
      <c r="A2" s="2">
        <v>43986214</v>
      </c>
      <c r="B2" s="2" t="s">
        <v>12</v>
      </c>
      <c r="C2" s="2" t="s">
        <v>21</v>
      </c>
      <c r="D2" s="2">
        <v>700000</v>
      </c>
      <c r="E2" s="12">
        <v>26</v>
      </c>
      <c r="F2" s="3">
        <f>(D2/30)*E2</f>
        <v>606666.66666666663</v>
      </c>
      <c r="G2" s="13">
        <f>IF(D2&gt;=Hoja2!$B$1*2,0,Hoja2!$B$4/30*Hoja1!E2)</f>
        <v>61100</v>
      </c>
      <c r="H2" s="4">
        <f>F2+G2</f>
        <v>667766.66666666663</v>
      </c>
      <c r="I2" s="4">
        <f>(F2-G2)*Hoja2!$B$2</f>
        <v>21822.666666666664</v>
      </c>
      <c r="J2" s="5">
        <f>(F2-G2)*Hoja2!$B$3</f>
        <v>21822.666666666664</v>
      </c>
      <c r="K2" s="4">
        <f>I2+J2</f>
        <v>43645.333333333328</v>
      </c>
      <c r="L2" s="4">
        <f>H2-K2</f>
        <v>624121.33333333326</v>
      </c>
    </row>
    <row r="3" spans="1:12" x14ac:dyDescent="0.25">
      <c r="A3" s="2">
        <v>1036987564</v>
      </c>
      <c r="B3" s="2" t="s">
        <v>13</v>
      </c>
      <c r="C3" s="2" t="s">
        <v>21</v>
      </c>
      <c r="D3" s="2">
        <v>700000</v>
      </c>
      <c r="E3" s="12">
        <v>26</v>
      </c>
      <c r="F3" s="3">
        <f t="shared" ref="F3:F11" si="0">(D3/30)*E3</f>
        <v>606666.66666666663</v>
      </c>
      <c r="G3" s="13">
        <f>IF(D3&gt;=Hoja2!$B$1*2,0,Hoja2!$B$4/30*Hoja1!E3)</f>
        <v>61100</v>
      </c>
      <c r="H3" s="4">
        <f t="shared" ref="H3:H10" si="1">F3+G3</f>
        <v>667766.66666666663</v>
      </c>
      <c r="I3" s="4">
        <f>(F3-G3)*Hoja2!$B$2</f>
        <v>21822.666666666664</v>
      </c>
      <c r="J3" s="5">
        <f>(F3-G3)*Hoja2!$B$3</f>
        <v>21822.666666666664</v>
      </c>
      <c r="K3" s="4">
        <f t="shared" ref="K3:K10" si="2">I3+J3</f>
        <v>43645.333333333328</v>
      </c>
      <c r="L3" s="4">
        <f t="shared" ref="L3:L10" si="3">H3-K3</f>
        <v>624121.33333333326</v>
      </c>
    </row>
    <row r="4" spans="1:12" x14ac:dyDescent="0.25">
      <c r="A4" s="2">
        <v>47265987</v>
      </c>
      <c r="B4" s="2" t="s">
        <v>14</v>
      </c>
      <c r="C4" s="2" t="s">
        <v>22</v>
      </c>
      <c r="D4" s="2">
        <v>1600000</v>
      </c>
      <c r="E4" s="12">
        <v>30</v>
      </c>
      <c r="F4" s="3">
        <f t="shared" si="0"/>
        <v>1600000</v>
      </c>
      <c r="G4" s="13">
        <f>IF(D4&gt;=Hoja2!$B$1*2,0,Hoja2!$B$4/30*Hoja1!E4)</f>
        <v>0</v>
      </c>
      <c r="H4" s="4">
        <f t="shared" si="1"/>
        <v>1600000</v>
      </c>
      <c r="I4" s="4">
        <f>(F4-G4)*Hoja2!$B$2</f>
        <v>64000</v>
      </c>
      <c r="J4" s="5">
        <f>(F4-G4)*Hoja2!$B$3</f>
        <v>64000</v>
      </c>
      <c r="K4" s="4">
        <f t="shared" si="2"/>
        <v>128000</v>
      </c>
      <c r="L4" s="4">
        <f t="shared" si="3"/>
        <v>1472000</v>
      </c>
    </row>
    <row r="5" spans="1:12" x14ac:dyDescent="0.25">
      <c r="A5" s="2">
        <v>47856987</v>
      </c>
      <c r="B5" s="2" t="s">
        <v>19</v>
      </c>
      <c r="C5" s="2" t="s">
        <v>23</v>
      </c>
      <c r="D5" s="2">
        <v>680000</v>
      </c>
      <c r="E5" s="12">
        <v>30</v>
      </c>
      <c r="F5" s="3">
        <f t="shared" si="0"/>
        <v>680000</v>
      </c>
      <c r="G5" s="13">
        <f>IF(D5&gt;=Hoja2!$B$1*2,0,Hoja2!$B$4/30*Hoja1!E5)</f>
        <v>70500</v>
      </c>
      <c r="H5" s="4">
        <f t="shared" si="1"/>
        <v>750500</v>
      </c>
      <c r="I5" s="4">
        <f>(F5-G5)*Hoja2!$B$2</f>
        <v>24380</v>
      </c>
      <c r="J5" s="5">
        <f>(F5-G5)*Hoja2!$B$3</f>
        <v>24380</v>
      </c>
      <c r="K5" s="4">
        <f t="shared" si="2"/>
        <v>48760</v>
      </c>
      <c r="L5" s="4">
        <f t="shared" si="3"/>
        <v>701740</v>
      </c>
    </row>
    <row r="6" spans="1:12" x14ac:dyDescent="0.25">
      <c r="A6" s="2">
        <v>1036719564</v>
      </c>
      <c r="B6" s="2" t="s">
        <v>15</v>
      </c>
      <c r="C6" s="2" t="s">
        <v>21</v>
      </c>
      <c r="D6" s="2">
        <v>700000</v>
      </c>
      <c r="E6" s="12">
        <v>26</v>
      </c>
      <c r="F6" s="3">
        <f t="shared" si="0"/>
        <v>606666.66666666663</v>
      </c>
      <c r="G6" s="13">
        <f>IF(D6&gt;=Hoja2!$B$1*2,0,Hoja2!$B$4/30*Hoja1!E6)</f>
        <v>61100</v>
      </c>
      <c r="H6" s="4">
        <f t="shared" si="1"/>
        <v>667766.66666666663</v>
      </c>
      <c r="I6" s="4">
        <f>(F6-G6)*Hoja2!$B$2</f>
        <v>21822.666666666664</v>
      </c>
      <c r="J6" s="5">
        <f>(F6-G6)*Hoja2!$B$3</f>
        <v>21822.666666666664</v>
      </c>
      <c r="K6" s="4">
        <f t="shared" si="2"/>
        <v>43645.333333333328</v>
      </c>
      <c r="L6" s="4">
        <f t="shared" si="3"/>
        <v>624121.33333333326</v>
      </c>
    </row>
    <row r="7" spans="1:12" x14ac:dyDescent="0.25">
      <c r="A7" s="2">
        <v>1036591356</v>
      </c>
      <c r="B7" s="2" t="s">
        <v>16</v>
      </c>
      <c r="C7" s="2" t="s">
        <v>24</v>
      </c>
      <c r="D7" s="2">
        <v>2300000</v>
      </c>
      <c r="E7" s="12">
        <v>29</v>
      </c>
      <c r="F7" s="3">
        <f t="shared" si="0"/>
        <v>2223333.3333333335</v>
      </c>
      <c r="G7" s="13">
        <f>IF(D7&gt;=Hoja2!$B$1*2,0,Hoja2!$B$4/30*Hoja1!E7)</f>
        <v>0</v>
      </c>
      <c r="H7" s="4">
        <f t="shared" si="1"/>
        <v>2223333.3333333335</v>
      </c>
      <c r="I7" s="4">
        <f>(F7-G7)*Hoja2!$B$2</f>
        <v>88933.333333333343</v>
      </c>
      <c r="J7" s="5">
        <f>(F7-G7)*Hoja2!$B$3</f>
        <v>88933.333333333343</v>
      </c>
      <c r="K7" s="4">
        <f t="shared" si="2"/>
        <v>177866.66666666669</v>
      </c>
      <c r="L7" s="4">
        <f t="shared" si="3"/>
        <v>2045466.6666666667</v>
      </c>
    </row>
    <row r="8" spans="1:12" x14ac:dyDescent="0.25">
      <c r="A8" s="2">
        <v>1035587463</v>
      </c>
      <c r="B8" s="2" t="s">
        <v>20</v>
      </c>
      <c r="C8" s="2" t="s">
        <v>25</v>
      </c>
      <c r="D8" s="2">
        <v>700000</v>
      </c>
      <c r="E8" s="12">
        <v>30</v>
      </c>
      <c r="F8" s="3">
        <f t="shared" si="0"/>
        <v>700000</v>
      </c>
      <c r="G8" s="13">
        <f>IF(D8&gt;=Hoja2!$B$1*2,0,Hoja2!$B$4/30*Hoja1!E8)</f>
        <v>70500</v>
      </c>
      <c r="H8" s="4">
        <f t="shared" si="1"/>
        <v>770500</v>
      </c>
      <c r="I8" s="4">
        <f>(F8-G8)*Hoja2!$B$2</f>
        <v>25180</v>
      </c>
      <c r="J8" s="5">
        <f>(F8-G8)*Hoja2!$B$3</f>
        <v>25180</v>
      </c>
      <c r="K8" s="4">
        <f t="shared" si="2"/>
        <v>50360</v>
      </c>
      <c r="L8" s="4">
        <f t="shared" si="3"/>
        <v>720140</v>
      </c>
    </row>
    <row r="9" spans="1:12" x14ac:dyDescent="0.25">
      <c r="A9" s="2">
        <v>43856987</v>
      </c>
      <c r="B9" s="2" t="s">
        <v>17</v>
      </c>
      <c r="C9" s="2" t="s">
        <v>26</v>
      </c>
      <c r="D9" s="2">
        <v>1200000</v>
      </c>
      <c r="E9" s="12">
        <v>30</v>
      </c>
      <c r="F9" s="3">
        <f t="shared" si="0"/>
        <v>1200000</v>
      </c>
      <c r="G9" s="13">
        <f>IF(D9&gt;=Hoja2!$B$1*2,0,Hoja2!$B$4/30*Hoja1!E9)</f>
        <v>0</v>
      </c>
      <c r="H9" s="4">
        <f t="shared" si="1"/>
        <v>1200000</v>
      </c>
      <c r="I9" s="4">
        <f>(F9-G9)*Hoja2!$B$2</f>
        <v>48000</v>
      </c>
      <c r="J9" s="5">
        <f>(F9-G9)*Hoja2!$B$3</f>
        <v>48000</v>
      </c>
      <c r="K9" s="4">
        <f t="shared" si="2"/>
        <v>96000</v>
      </c>
      <c r="L9" s="4">
        <f t="shared" si="3"/>
        <v>1104000</v>
      </c>
    </row>
    <row r="10" spans="1:12" x14ac:dyDescent="0.25">
      <c r="A10" s="2">
        <v>1036326659</v>
      </c>
      <c r="B10" s="2" t="s">
        <v>18</v>
      </c>
      <c r="C10" s="2" t="s">
        <v>23</v>
      </c>
      <c r="D10" s="2">
        <v>680000</v>
      </c>
      <c r="E10" s="12">
        <v>26</v>
      </c>
      <c r="F10" s="3">
        <f t="shared" si="0"/>
        <v>589333.33333333337</v>
      </c>
      <c r="G10" s="13">
        <f>IF(D10&gt;=Hoja2!$B$1*2,0,Hoja2!$B$4/30*Hoja1!E10)</f>
        <v>61100</v>
      </c>
      <c r="H10" s="4">
        <f t="shared" si="1"/>
        <v>650433.33333333337</v>
      </c>
      <c r="I10" s="4">
        <f>(F10-G10)*Hoja2!$B$2</f>
        <v>21129.333333333336</v>
      </c>
      <c r="J10" s="5">
        <f>(F10-G10)*Hoja2!$B$3</f>
        <v>21129.333333333336</v>
      </c>
      <c r="K10" s="4">
        <f t="shared" si="2"/>
        <v>42258.666666666672</v>
      </c>
      <c r="L10" s="4">
        <f t="shared" si="3"/>
        <v>608174.66666666674</v>
      </c>
    </row>
    <row r="11" spans="1:12" x14ac:dyDescent="0.25">
      <c r="F11" s="11"/>
    </row>
    <row r="13" spans="1:12" x14ac:dyDescent="0.25">
      <c r="I13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workbookViewId="0">
      <selection activeCell="D9" sqref="D9"/>
    </sheetView>
  </sheetViews>
  <sheetFormatPr baseColWidth="10" defaultRowHeight="15" x14ac:dyDescent="0.25"/>
  <cols>
    <col min="1" max="1" width="17.5703125" customWidth="1"/>
    <col min="2" max="2" width="10.85546875" customWidth="1"/>
  </cols>
  <sheetData>
    <row r="1" spans="1:8" x14ac:dyDescent="0.25">
      <c r="A1" s="6" t="s">
        <v>27</v>
      </c>
      <c r="B1" s="9">
        <v>589500</v>
      </c>
    </row>
    <row r="2" spans="1:8" x14ac:dyDescent="0.25">
      <c r="A2" t="s">
        <v>28</v>
      </c>
      <c r="B2" s="8">
        <v>0.04</v>
      </c>
      <c r="C2" s="15" t="s">
        <v>31</v>
      </c>
      <c r="D2" s="15"/>
      <c r="E2" s="15"/>
      <c r="F2" s="15"/>
      <c r="G2" s="15"/>
      <c r="H2" s="15"/>
    </row>
    <row r="3" spans="1:8" x14ac:dyDescent="0.25">
      <c r="A3" t="s">
        <v>29</v>
      </c>
      <c r="B3" s="8">
        <v>0.04</v>
      </c>
      <c r="C3" s="15"/>
      <c r="D3" s="15"/>
      <c r="E3" s="15"/>
      <c r="F3" s="15"/>
      <c r="G3" s="15"/>
      <c r="H3" s="15"/>
    </row>
    <row r="4" spans="1:8" ht="30.75" customHeight="1" x14ac:dyDescent="0.25">
      <c r="A4" s="7" t="s">
        <v>30</v>
      </c>
      <c r="B4" s="9">
        <v>70500</v>
      </c>
      <c r="C4" t="s">
        <v>32</v>
      </c>
    </row>
    <row r="5" spans="1:8" x14ac:dyDescent="0.25">
      <c r="B5" s="10"/>
    </row>
  </sheetData>
  <mergeCells count="1">
    <mergeCell ref="C2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salaf513</dc:creator>
  <cp:lastModifiedBy>salaf513</cp:lastModifiedBy>
  <dcterms:created xsi:type="dcterms:W3CDTF">2013-11-02T13:06:19Z</dcterms:created>
  <dcterms:modified xsi:type="dcterms:W3CDTF">2013-11-02T14:37:39Z</dcterms:modified>
</cp:coreProperties>
</file>